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全" sheetId="2" r:id="rId1"/>
  </sheets>
  <definedNames>
    <definedName name="_xlnm._FilterDatabase" localSheetId="0" hidden="1">全!$A$2:$I$94</definedName>
    <definedName name="_xlnm.Print_Titles" localSheetId="0">全!$2:$2</definedName>
  </definedNames>
  <calcPr calcId="144525"/>
</workbook>
</file>

<file path=xl/sharedStrings.xml><?xml version="1.0" encoding="utf-8"?>
<sst xmlns="http://schemas.openxmlformats.org/spreadsheetml/2006/main" count="218" uniqueCount="106">
  <si>
    <t>澄迈县2024年乡村振兴指导员（党建指导员）招聘综合成绩表</t>
  </si>
  <si>
    <t>序号</t>
  </si>
  <si>
    <t>准考证号</t>
  </si>
  <si>
    <t>身份证号码</t>
  </si>
  <si>
    <t>报考岗位</t>
  </si>
  <si>
    <t>笔试成绩</t>
  </si>
  <si>
    <t>面试成绩</t>
  </si>
  <si>
    <t>综合成绩</t>
  </si>
  <si>
    <t>岗位排名</t>
  </si>
  <si>
    <t>备注</t>
  </si>
  <si>
    <t>460006****2711</t>
  </si>
  <si>
    <t>1001-乡村振兴指导员1</t>
  </si>
  <si>
    <t>460028****1615</t>
  </si>
  <si>
    <t>469023****0039</t>
  </si>
  <si>
    <t>460028****5639</t>
  </si>
  <si>
    <t>460003****4215</t>
  </si>
  <si>
    <t>469023****0016</t>
  </si>
  <si>
    <t>469023****0010</t>
  </si>
  <si>
    <t>460003****6613</t>
  </si>
  <si>
    <t>469023****0017</t>
  </si>
  <si>
    <t>460003****483X</t>
  </si>
  <si>
    <t>460002****4614</t>
  </si>
  <si>
    <t>460027****2917</t>
  </si>
  <si>
    <t>460003****3817</t>
  </si>
  <si>
    <t>469023****4713</t>
  </si>
  <si>
    <t>460033****3217</t>
  </si>
  <si>
    <t>460027****2012</t>
  </si>
  <si>
    <t>460027****7617</t>
  </si>
  <si>
    <t>460002****1235</t>
  </si>
  <si>
    <t>460004****421X</t>
  </si>
  <si>
    <t>460027****8514</t>
  </si>
  <si>
    <t>130182****4415</t>
  </si>
  <si>
    <t>460028****3233</t>
  </si>
  <si>
    <t>460028****681X</t>
  </si>
  <si>
    <t>460103****2712</t>
  </si>
  <si>
    <t>469023****663X</t>
  </si>
  <si>
    <t>460026****0913</t>
  </si>
  <si>
    <t>460027****3418</t>
  </si>
  <si>
    <t>469023****0011</t>
  </si>
  <si>
    <t>460027****0412</t>
  </si>
  <si>
    <t>460030****3334</t>
  </si>
  <si>
    <t>460025****2119</t>
  </si>
  <si>
    <t>460027****131X</t>
  </si>
  <si>
    <t>460036****0838</t>
  </si>
  <si>
    <t>460027****3777</t>
  </si>
  <si>
    <t>460027****2610</t>
  </si>
  <si>
    <t>460003****667X</t>
  </si>
  <si>
    <t>469023****001X</t>
  </si>
  <si>
    <t>460027****6218</t>
  </si>
  <si>
    <t>460027****1012</t>
  </si>
  <si>
    <t>360203****1012</t>
  </si>
  <si>
    <t>460027****0017</t>
  </si>
  <si>
    <t>460027****2913</t>
  </si>
  <si>
    <t>460027****0015</t>
  </si>
  <si>
    <t>460027****7931</t>
  </si>
  <si>
    <t>460031****5218</t>
  </si>
  <si>
    <t>460028****0031</t>
  </si>
  <si>
    <t>460027****8238</t>
  </si>
  <si>
    <t>460004****4614</t>
  </si>
  <si>
    <t>460005****6216</t>
  </si>
  <si>
    <t>460027****4731</t>
  </si>
  <si>
    <t>460004****521X</t>
  </si>
  <si>
    <t>460003****7617</t>
  </si>
  <si>
    <t>460102****271X</t>
  </si>
  <si>
    <t>——</t>
  </si>
  <si>
    <t>缺考</t>
  </si>
  <si>
    <t>460103****3316</t>
  </si>
  <si>
    <t>460028****1218</t>
  </si>
  <si>
    <t>460027****4110</t>
  </si>
  <si>
    <t>460004****5221</t>
  </si>
  <si>
    <t>1002-乡村振兴指导员2</t>
  </si>
  <si>
    <t>469006****0924</t>
  </si>
  <si>
    <t>469023****562X</t>
  </si>
  <si>
    <t>460027****2928</t>
  </si>
  <si>
    <t>460027****2625</t>
  </si>
  <si>
    <t>460027****104X</t>
  </si>
  <si>
    <t>460027****1720</t>
  </si>
  <si>
    <t>460027****1367</t>
  </si>
  <si>
    <t>460028****002X</t>
  </si>
  <si>
    <t>460031****0029</t>
  </si>
  <si>
    <t>460027****2966</t>
  </si>
  <si>
    <t>371523****0543</t>
  </si>
  <si>
    <t>460027****1023</t>
  </si>
  <si>
    <t>460027****2646</t>
  </si>
  <si>
    <t>469023****2928</t>
  </si>
  <si>
    <t>460027****8220</t>
  </si>
  <si>
    <t>469023****6222</t>
  </si>
  <si>
    <t>632121****0046</t>
  </si>
  <si>
    <t>410381****5580</t>
  </si>
  <si>
    <t>460004****0625</t>
  </si>
  <si>
    <t>460027****1724</t>
  </si>
  <si>
    <t>460003****2870</t>
  </si>
  <si>
    <t>1003-乡村振兴指导员3</t>
  </si>
  <si>
    <t>469023****1326</t>
  </si>
  <si>
    <t>460027****7627</t>
  </si>
  <si>
    <t>372324****5321</t>
  </si>
  <si>
    <t>460300****0611</t>
  </si>
  <si>
    <t>460026****1234</t>
  </si>
  <si>
    <t>1004-党建指导员</t>
  </si>
  <si>
    <t>460103****3628</t>
  </si>
  <si>
    <t>460027****0018</t>
  </si>
  <si>
    <t>460027****2929</t>
  </si>
  <si>
    <t>460027****4727</t>
  </si>
  <si>
    <t>460027****042X</t>
  </si>
  <si>
    <t>460027****2019</t>
  </si>
  <si>
    <t>460028****2415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</si>
</sst>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);[Red]\(0.00\)"/>
  </numFmts>
  <fonts count="2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2"/>
      <color theme="1"/>
      <name val="黑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20" fillId="2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4" fillId="14" borderId="4" applyNumberFormat="0" applyAlignment="0" applyProtection="0">
      <alignment vertical="center"/>
    </xf>
    <xf numFmtId="0" fontId="23" fillId="14" borderId="8" applyNumberFormat="0" applyAlignment="0" applyProtection="0">
      <alignment vertical="center"/>
    </xf>
    <xf numFmtId="0" fontId="6" fillId="6" borderId="2" applyNumberFormat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0" fillId="0" borderId="0" xfId="0" applyFill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94"/>
  <sheetViews>
    <sheetView tabSelected="1" workbookViewId="0">
      <pane ySplit="2" topLeftCell="A3" activePane="bottomLeft" state="frozen"/>
      <selection/>
      <selection pane="bottomLeft" activeCell="A3" sqref="A3"/>
    </sheetView>
  </sheetViews>
  <sheetFormatPr defaultColWidth="10" defaultRowHeight="13.5"/>
  <cols>
    <col min="1" max="1" width="5.95" style="3" customWidth="1"/>
    <col min="2" max="2" width="16.2083333333333" style="3" customWidth="1"/>
    <col min="3" max="3" width="20.875" style="3" customWidth="1"/>
    <col min="4" max="4" width="26.575" style="3" customWidth="1"/>
    <col min="5" max="9" width="10.3166666666667" style="3" customWidth="1"/>
    <col min="10" max="16384" width="10" style="3"/>
  </cols>
  <sheetData>
    <row r="1" ht="55" customHeight="1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s="1" customFormat="1" ht="25" customHeight="1" spans="1:9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</row>
    <row r="3" s="2" customFormat="1" ht="25" customHeight="1" spans="1:9">
      <c r="A3" s="6">
        <v>1</v>
      </c>
      <c r="B3" s="6" t="str">
        <f>"240921042110"</f>
        <v>240921042110</v>
      </c>
      <c r="C3" s="7" t="s">
        <v>10</v>
      </c>
      <c r="D3" s="6" t="s">
        <v>11</v>
      </c>
      <c r="E3" s="8">
        <v>76.9</v>
      </c>
      <c r="F3" s="8">
        <v>77.2</v>
      </c>
      <c r="G3" s="8">
        <v>77.02</v>
      </c>
      <c r="H3" s="9">
        <v>1</v>
      </c>
      <c r="I3" s="8"/>
    </row>
    <row r="4" s="2" customFormat="1" ht="25" customHeight="1" spans="1:9">
      <c r="A4" s="6">
        <v>2</v>
      </c>
      <c r="B4" s="6" t="str">
        <f>"240921041625"</f>
        <v>240921041625</v>
      </c>
      <c r="C4" s="7" t="s">
        <v>12</v>
      </c>
      <c r="D4" s="6" t="s">
        <v>11</v>
      </c>
      <c r="E4" s="8">
        <v>77.8</v>
      </c>
      <c r="F4" s="8">
        <v>73.13</v>
      </c>
      <c r="G4" s="8">
        <v>75.93</v>
      </c>
      <c r="H4" s="9">
        <v>2</v>
      </c>
      <c r="I4" s="8"/>
    </row>
    <row r="5" s="2" customFormat="1" ht="25" customHeight="1" spans="1:9">
      <c r="A5" s="6">
        <v>3</v>
      </c>
      <c r="B5" s="6" t="str">
        <f>"240921042713"</f>
        <v>240921042713</v>
      </c>
      <c r="C5" s="7" t="s">
        <v>13</v>
      </c>
      <c r="D5" s="6" t="s">
        <v>11</v>
      </c>
      <c r="E5" s="8">
        <v>73.5</v>
      </c>
      <c r="F5" s="8">
        <v>78.83</v>
      </c>
      <c r="G5" s="8">
        <v>75.63</v>
      </c>
      <c r="H5" s="9">
        <v>3</v>
      </c>
      <c r="I5" s="8"/>
    </row>
    <row r="6" s="2" customFormat="1" ht="25" customHeight="1" spans="1:9">
      <c r="A6" s="6">
        <v>4</v>
      </c>
      <c r="B6" s="6" t="str">
        <f>"240921042226"</f>
        <v>240921042226</v>
      </c>
      <c r="C6" s="7" t="s">
        <v>14</v>
      </c>
      <c r="D6" s="6" t="s">
        <v>11</v>
      </c>
      <c r="E6" s="8">
        <v>71.5</v>
      </c>
      <c r="F6" s="8">
        <v>78.33</v>
      </c>
      <c r="G6" s="8">
        <v>74.23</v>
      </c>
      <c r="H6" s="9">
        <v>4</v>
      </c>
      <c r="I6" s="8"/>
    </row>
    <row r="7" s="2" customFormat="1" ht="25" customHeight="1" spans="1:9">
      <c r="A7" s="6">
        <v>5</v>
      </c>
      <c r="B7" s="6" t="str">
        <f>"240921043714"</f>
        <v>240921043714</v>
      </c>
      <c r="C7" s="7" t="s">
        <v>15</v>
      </c>
      <c r="D7" s="6" t="s">
        <v>11</v>
      </c>
      <c r="E7" s="8">
        <v>71.4</v>
      </c>
      <c r="F7" s="8">
        <v>78.33</v>
      </c>
      <c r="G7" s="8">
        <v>74.17</v>
      </c>
      <c r="H7" s="9">
        <v>5</v>
      </c>
      <c r="I7" s="8"/>
    </row>
    <row r="8" s="2" customFormat="1" ht="25" customHeight="1" spans="1:9">
      <c r="A8" s="6">
        <v>6</v>
      </c>
      <c r="B8" s="6" t="str">
        <f>"240921040912"</f>
        <v>240921040912</v>
      </c>
      <c r="C8" s="7" t="s">
        <v>16</v>
      </c>
      <c r="D8" s="6" t="s">
        <v>11</v>
      </c>
      <c r="E8" s="8">
        <v>69.6</v>
      </c>
      <c r="F8" s="8">
        <v>78.87</v>
      </c>
      <c r="G8" s="8">
        <v>73.31</v>
      </c>
      <c r="H8" s="9">
        <v>6</v>
      </c>
      <c r="I8" s="8"/>
    </row>
    <row r="9" s="2" customFormat="1" ht="25" customHeight="1" spans="1:9">
      <c r="A9" s="6">
        <v>7</v>
      </c>
      <c r="B9" s="6" t="str">
        <f>"240921043220"</f>
        <v>240921043220</v>
      </c>
      <c r="C9" s="7" t="s">
        <v>17</v>
      </c>
      <c r="D9" s="6" t="s">
        <v>11</v>
      </c>
      <c r="E9" s="8">
        <v>67</v>
      </c>
      <c r="F9" s="8">
        <v>81.2</v>
      </c>
      <c r="G9" s="8">
        <v>72.68</v>
      </c>
      <c r="H9" s="9">
        <v>7</v>
      </c>
      <c r="I9" s="8"/>
    </row>
    <row r="10" s="2" customFormat="1" ht="25" customHeight="1" spans="1:9">
      <c r="A10" s="6">
        <v>8</v>
      </c>
      <c r="B10" s="6" t="str">
        <f>"240921041709"</f>
        <v>240921041709</v>
      </c>
      <c r="C10" s="7" t="s">
        <v>18</v>
      </c>
      <c r="D10" s="6" t="s">
        <v>11</v>
      </c>
      <c r="E10" s="8">
        <v>68.9</v>
      </c>
      <c r="F10" s="8">
        <v>77.07</v>
      </c>
      <c r="G10" s="8">
        <v>72.17</v>
      </c>
      <c r="H10" s="9">
        <v>8</v>
      </c>
      <c r="I10" s="8"/>
    </row>
    <row r="11" s="2" customFormat="1" ht="25" customHeight="1" spans="1:9">
      <c r="A11" s="6">
        <v>9</v>
      </c>
      <c r="B11" s="6" t="str">
        <f>"240921041206"</f>
        <v>240921041206</v>
      </c>
      <c r="C11" s="7" t="s">
        <v>19</v>
      </c>
      <c r="D11" s="6" t="s">
        <v>11</v>
      </c>
      <c r="E11" s="8">
        <v>66</v>
      </c>
      <c r="F11" s="8">
        <v>79.33</v>
      </c>
      <c r="G11" s="8">
        <v>71.33</v>
      </c>
      <c r="H11" s="9">
        <v>9</v>
      </c>
      <c r="I11" s="8"/>
    </row>
    <row r="12" s="2" customFormat="1" ht="25" customHeight="1" spans="1:9">
      <c r="A12" s="6">
        <v>10</v>
      </c>
      <c r="B12" s="6" t="str">
        <f>"240921041802"</f>
        <v>240921041802</v>
      </c>
      <c r="C12" s="7" t="s">
        <v>20</v>
      </c>
      <c r="D12" s="6" t="s">
        <v>11</v>
      </c>
      <c r="E12" s="8">
        <v>77.4</v>
      </c>
      <c r="F12" s="8">
        <v>61.5</v>
      </c>
      <c r="G12" s="8">
        <v>71.04</v>
      </c>
      <c r="H12" s="9">
        <v>10</v>
      </c>
      <c r="I12" s="8"/>
    </row>
    <row r="13" s="2" customFormat="1" ht="25" customHeight="1" spans="1:9">
      <c r="A13" s="6">
        <v>11</v>
      </c>
      <c r="B13" s="6" t="str">
        <f>"240921040902"</f>
        <v>240921040902</v>
      </c>
      <c r="C13" s="7" t="s">
        <v>21</v>
      </c>
      <c r="D13" s="6" t="s">
        <v>11</v>
      </c>
      <c r="E13" s="8">
        <v>71.3</v>
      </c>
      <c r="F13" s="8">
        <v>70.17</v>
      </c>
      <c r="G13" s="8">
        <v>70.85</v>
      </c>
      <c r="H13" s="9">
        <v>11</v>
      </c>
      <c r="I13" s="8"/>
    </row>
    <row r="14" s="2" customFormat="1" ht="25" customHeight="1" spans="1:9">
      <c r="A14" s="6">
        <v>12</v>
      </c>
      <c r="B14" s="6" t="str">
        <f>"240921042424"</f>
        <v>240921042424</v>
      </c>
      <c r="C14" s="7" t="s">
        <v>22</v>
      </c>
      <c r="D14" s="6" t="s">
        <v>11</v>
      </c>
      <c r="E14" s="8">
        <v>69.8</v>
      </c>
      <c r="F14" s="8">
        <v>70.7</v>
      </c>
      <c r="G14" s="8">
        <v>70.16</v>
      </c>
      <c r="H14" s="9">
        <v>12</v>
      </c>
      <c r="I14" s="8"/>
    </row>
    <row r="15" s="2" customFormat="1" ht="25" customHeight="1" spans="1:9">
      <c r="A15" s="6">
        <v>13</v>
      </c>
      <c r="B15" s="6" t="str">
        <f>"240921040705"</f>
        <v>240921040705</v>
      </c>
      <c r="C15" s="7" t="s">
        <v>23</v>
      </c>
      <c r="D15" s="6" t="s">
        <v>11</v>
      </c>
      <c r="E15" s="8">
        <v>66.4</v>
      </c>
      <c r="F15" s="8">
        <v>75.33</v>
      </c>
      <c r="G15" s="8">
        <v>69.97</v>
      </c>
      <c r="H15" s="9">
        <v>13</v>
      </c>
      <c r="I15" s="8"/>
    </row>
    <row r="16" s="2" customFormat="1" ht="25" customHeight="1" spans="1:9">
      <c r="A16" s="6">
        <v>14</v>
      </c>
      <c r="B16" s="6" t="str">
        <f>"240921041821"</f>
        <v>240921041821</v>
      </c>
      <c r="C16" s="7" t="s">
        <v>24</v>
      </c>
      <c r="D16" s="6" t="s">
        <v>11</v>
      </c>
      <c r="E16" s="8">
        <v>64.9</v>
      </c>
      <c r="F16" s="8">
        <v>77.17</v>
      </c>
      <c r="G16" s="8">
        <v>69.81</v>
      </c>
      <c r="H16" s="9">
        <v>14</v>
      </c>
      <c r="I16" s="8"/>
    </row>
    <row r="17" s="2" customFormat="1" ht="25" customHeight="1" spans="1:9">
      <c r="A17" s="6">
        <v>15</v>
      </c>
      <c r="B17" s="6" t="str">
        <f>"240921044113"</f>
        <v>240921044113</v>
      </c>
      <c r="C17" s="7" t="s">
        <v>25</v>
      </c>
      <c r="D17" s="6" t="s">
        <v>11</v>
      </c>
      <c r="E17" s="8">
        <v>66</v>
      </c>
      <c r="F17" s="8">
        <v>75.4</v>
      </c>
      <c r="G17" s="8">
        <v>69.76</v>
      </c>
      <c r="H17" s="9">
        <v>15</v>
      </c>
      <c r="I17" s="8"/>
    </row>
    <row r="18" s="2" customFormat="1" ht="25" customHeight="1" spans="1:9">
      <c r="A18" s="6">
        <v>16</v>
      </c>
      <c r="B18" s="6" t="str">
        <f>"240921041117"</f>
        <v>240921041117</v>
      </c>
      <c r="C18" s="7" t="s">
        <v>26</v>
      </c>
      <c r="D18" s="6" t="s">
        <v>11</v>
      </c>
      <c r="E18" s="8">
        <v>70.1</v>
      </c>
      <c r="F18" s="8">
        <v>69</v>
      </c>
      <c r="G18" s="8">
        <v>69.66</v>
      </c>
      <c r="H18" s="9">
        <v>16</v>
      </c>
      <c r="I18" s="8"/>
    </row>
    <row r="19" s="2" customFormat="1" ht="25" customHeight="1" spans="1:9">
      <c r="A19" s="6">
        <v>17</v>
      </c>
      <c r="B19" s="6" t="str">
        <f>"240921040309"</f>
        <v>240921040309</v>
      </c>
      <c r="C19" s="7" t="s">
        <v>27</v>
      </c>
      <c r="D19" s="6" t="s">
        <v>11</v>
      </c>
      <c r="E19" s="8">
        <v>68.5</v>
      </c>
      <c r="F19" s="8">
        <v>71</v>
      </c>
      <c r="G19" s="8">
        <v>69.5</v>
      </c>
      <c r="H19" s="9">
        <v>17</v>
      </c>
      <c r="I19" s="8"/>
    </row>
    <row r="20" s="2" customFormat="1" ht="25" customHeight="1" spans="1:9">
      <c r="A20" s="6">
        <v>18</v>
      </c>
      <c r="B20" s="6" t="str">
        <f>"240921040406"</f>
        <v>240921040406</v>
      </c>
      <c r="C20" s="7" t="s">
        <v>28</v>
      </c>
      <c r="D20" s="6" t="s">
        <v>11</v>
      </c>
      <c r="E20" s="8">
        <v>64.8</v>
      </c>
      <c r="F20" s="8">
        <v>76.5</v>
      </c>
      <c r="G20" s="8">
        <v>69.48</v>
      </c>
      <c r="H20" s="9">
        <v>18</v>
      </c>
      <c r="I20" s="8"/>
    </row>
    <row r="21" s="2" customFormat="1" ht="25" customHeight="1" spans="1:9">
      <c r="A21" s="6">
        <v>19</v>
      </c>
      <c r="B21" s="6" t="str">
        <f>"240921042107"</f>
        <v>240921042107</v>
      </c>
      <c r="C21" s="7" t="s">
        <v>29</v>
      </c>
      <c r="D21" s="6" t="s">
        <v>11</v>
      </c>
      <c r="E21" s="8">
        <v>69.6</v>
      </c>
      <c r="F21" s="8">
        <v>67.93</v>
      </c>
      <c r="G21" s="8">
        <v>68.93</v>
      </c>
      <c r="H21" s="9">
        <v>19</v>
      </c>
      <c r="I21" s="8"/>
    </row>
    <row r="22" s="2" customFormat="1" ht="25" customHeight="1" spans="1:9">
      <c r="A22" s="6">
        <v>20</v>
      </c>
      <c r="B22" s="6" t="str">
        <f>"240921041702"</f>
        <v>240921041702</v>
      </c>
      <c r="C22" s="7" t="s">
        <v>30</v>
      </c>
      <c r="D22" s="6" t="s">
        <v>11</v>
      </c>
      <c r="E22" s="8">
        <v>62.9</v>
      </c>
      <c r="F22" s="8">
        <v>77.57</v>
      </c>
      <c r="G22" s="8">
        <v>68.77</v>
      </c>
      <c r="H22" s="9">
        <v>20</v>
      </c>
      <c r="I22" s="8"/>
    </row>
    <row r="23" s="2" customFormat="1" ht="25" customHeight="1" spans="1:9">
      <c r="A23" s="6">
        <v>21</v>
      </c>
      <c r="B23" s="6" t="str">
        <f>"240921041926"</f>
        <v>240921041926</v>
      </c>
      <c r="C23" s="7" t="s">
        <v>31</v>
      </c>
      <c r="D23" s="6" t="s">
        <v>11</v>
      </c>
      <c r="E23" s="8">
        <v>62.8</v>
      </c>
      <c r="F23" s="8">
        <v>77.5</v>
      </c>
      <c r="G23" s="8">
        <v>68.68</v>
      </c>
      <c r="H23" s="9">
        <v>21</v>
      </c>
      <c r="I23" s="8"/>
    </row>
    <row r="24" s="2" customFormat="1" ht="25" customHeight="1" spans="1:9">
      <c r="A24" s="6">
        <v>22</v>
      </c>
      <c r="B24" s="6" t="str">
        <f>"240921043023"</f>
        <v>240921043023</v>
      </c>
      <c r="C24" s="7" t="s">
        <v>32</v>
      </c>
      <c r="D24" s="6" t="s">
        <v>11</v>
      </c>
      <c r="E24" s="8">
        <v>65.8</v>
      </c>
      <c r="F24" s="8">
        <v>72.83</v>
      </c>
      <c r="G24" s="8">
        <v>68.61</v>
      </c>
      <c r="H24" s="9">
        <v>22</v>
      </c>
      <c r="I24" s="8"/>
    </row>
    <row r="25" s="2" customFormat="1" ht="25" customHeight="1" spans="1:9">
      <c r="A25" s="6">
        <v>23</v>
      </c>
      <c r="B25" s="6" t="str">
        <f>"240921043203"</f>
        <v>240921043203</v>
      </c>
      <c r="C25" s="7" t="s">
        <v>33</v>
      </c>
      <c r="D25" s="6" t="s">
        <v>11</v>
      </c>
      <c r="E25" s="8">
        <v>67</v>
      </c>
      <c r="F25" s="8">
        <v>70.73</v>
      </c>
      <c r="G25" s="8">
        <v>68.49</v>
      </c>
      <c r="H25" s="9">
        <v>23</v>
      </c>
      <c r="I25" s="8"/>
    </row>
    <row r="26" s="2" customFormat="1" ht="25" customHeight="1" spans="1:9">
      <c r="A26" s="6">
        <v>24</v>
      </c>
      <c r="B26" s="6" t="str">
        <f>"240921042725"</f>
        <v>240921042725</v>
      </c>
      <c r="C26" s="7" t="s">
        <v>34</v>
      </c>
      <c r="D26" s="6" t="s">
        <v>11</v>
      </c>
      <c r="E26" s="8">
        <v>66.2</v>
      </c>
      <c r="F26" s="8">
        <v>71.67</v>
      </c>
      <c r="G26" s="8">
        <v>68.39</v>
      </c>
      <c r="H26" s="9">
        <v>24</v>
      </c>
      <c r="I26" s="8"/>
    </row>
    <row r="27" s="2" customFormat="1" ht="25" customHeight="1" spans="1:9">
      <c r="A27" s="6">
        <v>25</v>
      </c>
      <c r="B27" s="6" t="str">
        <f>"240921041615"</f>
        <v>240921041615</v>
      </c>
      <c r="C27" s="7" t="s">
        <v>35</v>
      </c>
      <c r="D27" s="6" t="s">
        <v>11</v>
      </c>
      <c r="E27" s="8">
        <v>63.3</v>
      </c>
      <c r="F27" s="8">
        <v>76</v>
      </c>
      <c r="G27" s="8">
        <v>68.38</v>
      </c>
      <c r="H27" s="9">
        <v>25</v>
      </c>
      <c r="I27" s="8"/>
    </row>
    <row r="28" s="2" customFormat="1" ht="25" customHeight="1" spans="1:9">
      <c r="A28" s="6">
        <v>26</v>
      </c>
      <c r="B28" s="6" t="str">
        <f>"240921042406"</f>
        <v>240921042406</v>
      </c>
      <c r="C28" s="7" t="s">
        <v>36</v>
      </c>
      <c r="D28" s="6" t="s">
        <v>11</v>
      </c>
      <c r="E28" s="8">
        <v>62.7</v>
      </c>
      <c r="F28" s="8">
        <v>76.9</v>
      </c>
      <c r="G28" s="8">
        <v>68.38</v>
      </c>
      <c r="H28" s="9">
        <v>25</v>
      </c>
      <c r="I28" s="8"/>
    </row>
    <row r="29" s="2" customFormat="1" ht="25" customHeight="1" spans="1:9">
      <c r="A29" s="6">
        <v>27</v>
      </c>
      <c r="B29" s="6" t="str">
        <f>"240921041902"</f>
        <v>240921041902</v>
      </c>
      <c r="C29" s="7" t="s">
        <v>37</v>
      </c>
      <c r="D29" s="6" t="s">
        <v>11</v>
      </c>
      <c r="E29" s="8">
        <v>68.6</v>
      </c>
      <c r="F29" s="8">
        <v>67.87</v>
      </c>
      <c r="G29" s="8">
        <v>68.31</v>
      </c>
      <c r="H29" s="9">
        <v>27</v>
      </c>
      <c r="I29" s="8"/>
    </row>
    <row r="30" s="2" customFormat="1" ht="25" customHeight="1" spans="1:9">
      <c r="A30" s="6">
        <v>28</v>
      </c>
      <c r="B30" s="6" t="str">
        <f>"240921044021"</f>
        <v>240921044021</v>
      </c>
      <c r="C30" s="7" t="s">
        <v>38</v>
      </c>
      <c r="D30" s="6" t="s">
        <v>11</v>
      </c>
      <c r="E30" s="8">
        <v>63.9</v>
      </c>
      <c r="F30" s="8">
        <v>74.73</v>
      </c>
      <c r="G30" s="8">
        <v>68.23</v>
      </c>
      <c r="H30" s="9">
        <v>28</v>
      </c>
      <c r="I30" s="8"/>
    </row>
    <row r="31" s="2" customFormat="1" ht="25" customHeight="1" spans="1:9">
      <c r="A31" s="6">
        <v>29</v>
      </c>
      <c r="B31" s="6" t="str">
        <f>"240921040412"</f>
        <v>240921040412</v>
      </c>
      <c r="C31" s="7" t="s">
        <v>39</v>
      </c>
      <c r="D31" s="6" t="s">
        <v>11</v>
      </c>
      <c r="E31" s="8">
        <v>69.4</v>
      </c>
      <c r="F31" s="8">
        <v>66</v>
      </c>
      <c r="G31" s="8">
        <v>68.04</v>
      </c>
      <c r="H31" s="9">
        <v>29</v>
      </c>
      <c r="I31" s="8"/>
    </row>
    <row r="32" s="2" customFormat="1" ht="25" customHeight="1" spans="1:9">
      <c r="A32" s="6">
        <v>30</v>
      </c>
      <c r="B32" s="6" t="str">
        <f>"240921042611"</f>
        <v>240921042611</v>
      </c>
      <c r="C32" s="7" t="s">
        <v>40</v>
      </c>
      <c r="D32" s="6" t="s">
        <v>11</v>
      </c>
      <c r="E32" s="8">
        <v>65.4</v>
      </c>
      <c r="F32" s="8">
        <v>71.9</v>
      </c>
      <c r="G32" s="8">
        <v>68</v>
      </c>
      <c r="H32" s="9">
        <v>30</v>
      </c>
      <c r="I32" s="8"/>
    </row>
    <row r="33" s="2" customFormat="1" ht="25" customHeight="1" spans="1:9">
      <c r="A33" s="6">
        <v>31</v>
      </c>
      <c r="B33" s="6" t="str">
        <f>"240921041509"</f>
        <v>240921041509</v>
      </c>
      <c r="C33" s="7" t="s">
        <v>41</v>
      </c>
      <c r="D33" s="6" t="s">
        <v>11</v>
      </c>
      <c r="E33" s="8">
        <v>67.6</v>
      </c>
      <c r="F33" s="8">
        <v>68.5</v>
      </c>
      <c r="G33" s="8">
        <v>67.96</v>
      </c>
      <c r="H33" s="9">
        <v>31</v>
      </c>
      <c r="I33" s="8"/>
    </row>
    <row r="34" s="2" customFormat="1" ht="25" customHeight="1" spans="1:9">
      <c r="A34" s="6">
        <v>32</v>
      </c>
      <c r="B34" s="6" t="str">
        <f>"240921041829"</f>
        <v>240921041829</v>
      </c>
      <c r="C34" s="7" t="s">
        <v>42</v>
      </c>
      <c r="D34" s="6" t="s">
        <v>11</v>
      </c>
      <c r="E34" s="8">
        <v>65.3</v>
      </c>
      <c r="F34" s="8">
        <v>71.3</v>
      </c>
      <c r="G34" s="8">
        <v>67.7</v>
      </c>
      <c r="H34" s="9">
        <v>32</v>
      </c>
      <c r="I34" s="8"/>
    </row>
    <row r="35" s="2" customFormat="1" ht="25" customHeight="1" spans="1:9">
      <c r="A35" s="6">
        <v>33</v>
      </c>
      <c r="B35" s="6" t="str">
        <f>"240921043920"</f>
        <v>240921043920</v>
      </c>
      <c r="C35" s="7" t="s">
        <v>43</v>
      </c>
      <c r="D35" s="6" t="s">
        <v>11</v>
      </c>
      <c r="E35" s="8">
        <v>66.7</v>
      </c>
      <c r="F35" s="8">
        <v>68.43</v>
      </c>
      <c r="G35" s="8">
        <v>67.39</v>
      </c>
      <c r="H35" s="9">
        <v>33</v>
      </c>
      <c r="I35" s="8"/>
    </row>
    <row r="36" s="2" customFormat="1" ht="25" customHeight="1" spans="1:9">
      <c r="A36" s="6">
        <v>34</v>
      </c>
      <c r="B36" s="6" t="str">
        <f>"240921041506"</f>
        <v>240921041506</v>
      </c>
      <c r="C36" s="7" t="s">
        <v>44</v>
      </c>
      <c r="D36" s="6" t="s">
        <v>11</v>
      </c>
      <c r="E36" s="8">
        <v>67.8</v>
      </c>
      <c r="F36" s="8">
        <v>65.73</v>
      </c>
      <c r="G36" s="8">
        <v>66.97</v>
      </c>
      <c r="H36" s="9">
        <v>34</v>
      </c>
      <c r="I36" s="8"/>
    </row>
    <row r="37" s="2" customFormat="1" ht="25" customHeight="1" spans="1:9">
      <c r="A37" s="6">
        <v>35</v>
      </c>
      <c r="B37" s="6" t="str">
        <f>"240921040802"</f>
        <v>240921040802</v>
      </c>
      <c r="C37" s="7" t="s">
        <v>45</v>
      </c>
      <c r="D37" s="6" t="s">
        <v>11</v>
      </c>
      <c r="E37" s="8">
        <v>62</v>
      </c>
      <c r="F37" s="8">
        <v>74.17</v>
      </c>
      <c r="G37" s="8">
        <v>66.87</v>
      </c>
      <c r="H37" s="9">
        <v>35</v>
      </c>
      <c r="I37" s="8"/>
    </row>
    <row r="38" s="2" customFormat="1" ht="25" customHeight="1" spans="1:9">
      <c r="A38" s="6">
        <v>36</v>
      </c>
      <c r="B38" s="6" t="str">
        <f>"240921041819"</f>
        <v>240921041819</v>
      </c>
      <c r="C38" s="7" t="s">
        <v>46</v>
      </c>
      <c r="D38" s="6" t="s">
        <v>11</v>
      </c>
      <c r="E38" s="8">
        <v>64.9</v>
      </c>
      <c r="F38" s="8">
        <v>69.6</v>
      </c>
      <c r="G38" s="8">
        <v>66.78</v>
      </c>
      <c r="H38" s="9">
        <v>36</v>
      </c>
      <c r="I38" s="8"/>
    </row>
    <row r="39" s="2" customFormat="1" ht="25" customHeight="1" spans="1:9">
      <c r="A39" s="6">
        <v>37</v>
      </c>
      <c r="B39" s="6" t="str">
        <f>"240921042126"</f>
        <v>240921042126</v>
      </c>
      <c r="C39" s="7" t="s">
        <v>47</v>
      </c>
      <c r="D39" s="6" t="s">
        <v>11</v>
      </c>
      <c r="E39" s="8">
        <v>66</v>
      </c>
      <c r="F39" s="8">
        <v>67.93</v>
      </c>
      <c r="G39" s="8">
        <v>66.77</v>
      </c>
      <c r="H39" s="9">
        <v>37</v>
      </c>
      <c r="I39" s="8"/>
    </row>
    <row r="40" s="2" customFormat="1" ht="25" customHeight="1" spans="1:9">
      <c r="A40" s="6">
        <v>38</v>
      </c>
      <c r="B40" s="6" t="str">
        <f>"240921041521"</f>
        <v>240921041521</v>
      </c>
      <c r="C40" s="7" t="s">
        <v>48</v>
      </c>
      <c r="D40" s="6" t="s">
        <v>11</v>
      </c>
      <c r="E40" s="8">
        <v>66.8</v>
      </c>
      <c r="F40" s="8">
        <v>66.67</v>
      </c>
      <c r="G40" s="8">
        <v>66.75</v>
      </c>
      <c r="H40" s="9">
        <v>38</v>
      </c>
      <c r="I40" s="8"/>
    </row>
    <row r="41" s="2" customFormat="1" ht="25" customHeight="1" spans="1:9">
      <c r="A41" s="6">
        <v>39</v>
      </c>
      <c r="B41" s="6" t="str">
        <f>"240921043324"</f>
        <v>240921043324</v>
      </c>
      <c r="C41" s="7" t="s">
        <v>49</v>
      </c>
      <c r="D41" s="6" t="s">
        <v>11</v>
      </c>
      <c r="E41" s="8">
        <v>64.9</v>
      </c>
      <c r="F41" s="8">
        <v>69.43</v>
      </c>
      <c r="G41" s="8">
        <v>66.71</v>
      </c>
      <c r="H41" s="9">
        <v>39</v>
      </c>
      <c r="I41" s="8"/>
    </row>
    <row r="42" s="2" customFormat="1" ht="25" customHeight="1" spans="1:9">
      <c r="A42" s="6">
        <v>40</v>
      </c>
      <c r="B42" s="6" t="str">
        <f>"240921043926"</f>
        <v>240921043926</v>
      </c>
      <c r="C42" s="7" t="s">
        <v>50</v>
      </c>
      <c r="D42" s="6" t="s">
        <v>11</v>
      </c>
      <c r="E42" s="8">
        <v>62.6</v>
      </c>
      <c r="F42" s="8">
        <v>71.17</v>
      </c>
      <c r="G42" s="8">
        <v>66.03</v>
      </c>
      <c r="H42" s="9">
        <v>40</v>
      </c>
      <c r="I42" s="8"/>
    </row>
    <row r="43" s="2" customFormat="1" ht="25" customHeight="1" spans="1:9">
      <c r="A43" s="6">
        <v>41</v>
      </c>
      <c r="B43" s="6" t="str">
        <f>"240921040319"</f>
        <v>240921040319</v>
      </c>
      <c r="C43" s="7" t="s">
        <v>51</v>
      </c>
      <c r="D43" s="6" t="s">
        <v>11</v>
      </c>
      <c r="E43" s="8">
        <v>62</v>
      </c>
      <c r="F43" s="8">
        <v>72.07</v>
      </c>
      <c r="G43" s="8">
        <v>66.03</v>
      </c>
      <c r="H43" s="9">
        <v>40</v>
      </c>
      <c r="I43" s="8"/>
    </row>
    <row r="44" s="2" customFormat="1" ht="25" customHeight="1" spans="1:9">
      <c r="A44" s="6">
        <v>42</v>
      </c>
      <c r="B44" s="6" t="str">
        <f>"240921042823"</f>
        <v>240921042823</v>
      </c>
      <c r="C44" s="7" t="s">
        <v>52</v>
      </c>
      <c r="D44" s="6" t="s">
        <v>11</v>
      </c>
      <c r="E44" s="8">
        <v>62.6</v>
      </c>
      <c r="F44" s="8">
        <v>71</v>
      </c>
      <c r="G44" s="8">
        <v>65.96</v>
      </c>
      <c r="H44" s="9">
        <v>42</v>
      </c>
      <c r="I44" s="8"/>
    </row>
    <row r="45" s="2" customFormat="1" ht="25" customHeight="1" spans="1:9">
      <c r="A45" s="6">
        <v>43</v>
      </c>
      <c r="B45" s="6" t="str">
        <f>"240921040622"</f>
        <v>240921040622</v>
      </c>
      <c r="C45" s="7" t="s">
        <v>53</v>
      </c>
      <c r="D45" s="6" t="s">
        <v>11</v>
      </c>
      <c r="E45" s="8">
        <v>62</v>
      </c>
      <c r="F45" s="8">
        <v>71.83</v>
      </c>
      <c r="G45" s="8">
        <v>65.93</v>
      </c>
      <c r="H45" s="9">
        <v>43</v>
      </c>
      <c r="I45" s="8"/>
    </row>
    <row r="46" s="2" customFormat="1" ht="25" customHeight="1" spans="1:9">
      <c r="A46" s="6">
        <v>44</v>
      </c>
      <c r="B46" s="6" t="str">
        <f>"240921041820"</f>
        <v>240921041820</v>
      </c>
      <c r="C46" s="7" t="s">
        <v>54</v>
      </c>
      <c r="D46" s="6" t="s">
        <v>11</v>
      </c>
      <c r="E46" s="8">
        <v>65.4</v>
      </c>
      <c r="F46" s="8">
        <v>66</v>
      </c>
      <c r="G46" s="8">
        <v>65.64</v>
      </c>
      <c r="H46" s="9">
        <v>44</v>
      </c>
      <c r="I46" s="8"/>
    </row>
    <row r="47" s="2" customFormat="1" ht="25" customHeight="1" spans="1:9">
      <c r="A47" s="6">
        <v>45</v>
      </c>
      <c r="B47" s="6" t="str">
        <f>"240921041830"</f>
        <v>240921041830</v>
      </c>
      <c r="C47" s="7" t="s">
        <v>55</v>
      </c>
      <c r="D47" s="6" t="s">
        <v>11</v>
      </c>
      <c r="E47" s="8">
        <v>63.7</v>
      </c>
      <c r="F47" s="8">
        <v>68.5</v>
      </c>
      <c r="G47" s="8">
        <v>65.62</v>
      </c>
      <c r="H47" s="9">
        <v>45</v>
      </c>
      <c r="I47" s="8"/>
    </row>
    <row r="48" s="2" customFormat="1" ht="25" customHeight="1" spans="1:9">
      <c r="A48" s="6">
        <v>46</v>
      </c>
      <c r="B48" s="6" t="str">
        <f>"240921041101"</f>
        <v>240921041101</v>
      </c>
      <c r="C48" s="7" t="s">
        <v>56</v>
      </c>
      <c r="D48" s="6" t="s">
        <v>11</v>
      </c>
      <c r="E48" s="8">
        <v>63</v>
      </c>
      <c r="F48" s="8">
        <v>68.67</v>
      </c>
      <c r="G48" s="8">
        <v>65.27</v>
      </c>
      <c r="H48" s="9">
        <v>46</v>
      </c>
      <c r="I48" s="8"/>
    </row>
    <row r="49" s="2" customFormat="1" ht="25" customHeight="1" spans="1:9">
      <c r="A49" s="6">
        <v>47</v>
      </c>
      <c r="B49" s="6" t="str">
        <f>"240921043403"</f>
        <v>240921043403</v>
      </c>
      <c r="C49" s="7" t="s">
        <v>57</v>
      </c>
      <c r="D49" s="6" t="s">
        <v>11</v>
      </c>
      <c r="E49" s="8">
        <v>65</v>
      </c>
      <c r="F49" s="8">
        <v>64.83</v>
      </c>
      <c r="G49" s="8">
        <v>64.93</v>
      </c>
      <c r="H49" s="9">
        <v>47</v>
      </c>
      <c r="I49" s="8"/>
    </row>
    <row r="50" s="2" customFormat="1" ht="25" customHeight="1" spans="1:9">
      <c r="A50" s="6">
        <v>48</v>
      </c>
      <c r="B50" s="6" t="str">
        <f>"240921040221"</f>
        <v>240921040221</v>
      </c>
      <c r="C50" s="7" t="s">
        <v>58</v>
      </c>
      <c r="D50" s="6" t="s">
        <v>11</v>
      </c>
      <c r="E50" s="8">
        <v>62.5</v>
      </c>
      <c r="F50" s="8">
        <v>68.17</v>
      </c>
      <c r="G50" s="8">
        <v>64.77</v>
      </c>
      <c r="H50" s="9">
        <v>48</v>
      </c>
      <c r="I50" s="8"/>
    </row>
    <row r="51" s="2" customFormat="1" ht="25" customHeight="1" spans="1:9">
      <c r="A51" s="6">
        <v>49</v>
      </c>
      <c r="B51" s="6" t="str">
        <f>"240921043210"</f>
        <v>240921043210</v>
      </c>
      <c r="C51" s="7" t="s">
        <v>59</v>
      </c>
      <c r="D51" s="6" t="s">
        <v>11</v>
      </c>
      <c r="E51" s="8">
        <v>64</v>
      </c>
      <c r="F51" s="8">
        <v>64.87</v>
      </c>
      <c r="G51" s="8">
        <v>64.35</v>
      </c>
      <c r="H51" s="9">
        <v>49</v>
      </c>
      <c r="I51" s="8"/>
    </row>
    <row r="52" s="2" customFormat="1" ht="25" customHeight="1" spans="1:9">
      <c r="A52" s="6">
        <v>50</v>
      </c>
      <c r="B52" s="6" t="str">
        <f>"240921043906"</f>
        <v>240921043906</v>
      </c>
      <c r="C52" s="7" t="s">
        <v>60</v>
      </c>
      <c r="D52" s="6" t="s">
        <v>11</v>
      </c>
      <c r="E52" s="8">
        <v>63.4</v>
      </c>
      <c r="F52" s="8">
        <v>62.33</v>
      </c>
      <c r="G52" s="8">
        <v>62.97</v>
      </c>
      <c r="H52" s="9">
        <v>50</v>
      </c>
      <c r="I52" s="8"/>
    </row>
    <row r="53" s="2" customFormat="1" ht="25" customHeight="1" spans="1:9">
      <c r="A53" s="6">
        <v>51</v>
      </c>
      <c r="B53" s="6" t="str">
        <f>"240921040414"</f>
        <v>240921040414</v>
      </c>
      <c r="C53" s="7" t="s">
        <v>61</v>
      </c>
      <c r="D53" s="6" t="s">
        <v>11</v>
      </c>
      <c r="E53" s="8">
        <v>63.9</v>
      </c>
      <c r="F53" s="8">
        <v>59.67</v>
      </c>
      <c r="G53" s="8">
        <v>62.21</v>
      </c>
      <c r="H53" s="9">
        <v>51</v>
      </c>
      <c r="I53" s="8"/>
    </row>
    <row r="54" s="2" customFormat="1" ht="25" customHeight="1" spans="1:9">
      <c r="A54" s="6">
        <v>52</v>
      </c>
      <c r="B54" s="6" t="str">
        <f>"240921042304"</f>
        <v>240921042304</v>
      </c>
      <c r="C54" s="7" t="s">
        <v>62</v>
      </c>
      <c r="D54" s="6" t="s">
        <v>11</v>
      </c>
      <c r="E54" s="8">
        <v>62.7</v>
      </c>
      <c r="F54" s="8">
        <v>34.27</v>
      </c>
      <c r="G54" s="8">
        <v>51.33</v>
      </c>
      <c r="H54" s="9">
        <v>52</v>
      </c>
      <c r="I54" s="8"/>
    </row>
    <row r="55" s="2" customFormat="1" ht="25" customHeight="1" spans="1:9">
      <c r="A55" s="6">
        <v>53</v>
      </c>
      <c r="B55" s="6" t="str">
        <f>"240921040603"</f>
        <v>240921040603</v>
      </c>
      <c r="C55" s="7" t="s">
        <v>63</v>
      </c>
      <c r="D55" s="6" t="s">
        <v>11</v>
      </c>
      <c r="E55" s="8">
        <v>65.5</v>
      </c>
      <c r="F55" s="8" t="s">
        <v>64</v>
      </c>
      <c r="G55" s="8">
        <v>39.3</v>
      </c>
      <c r="H55" s="8" t="s">
        <v>64</v>
      </c>
      <c r="I55" s="8" t="s">
        <v>65</v>
      </c>
    </row>
    <row r="56" s="2" customFormat="1" ht="25" customHeight="1" spans="1:9">
      <c r="A56" s="6">
        <v>54</v>
      </c>
      <c r="B56" s="6" t="str">
        <f>"240921042218"</f>
        <v>240921042218</v>
      </c>
      <c r="C56" s="7" t="s">
        <v>66</v>
      </c>
      <c r="D56" s="6" t="s">
        <v>11</v>
      </c>
      <c r="E56" s="8">
        <v>63.8</v>
      </c>
      <c r="F56" s="8" t="s">
        <v>64</v>
      </c>
      <c r="G56" s="8">
        <v>38.28</v>
      </c>
      <c r="H56" s="8" t="s">
        <v>64</v>
      </c>
      <c r="I56" s="8" t="s">
        <v>65</v>
      </c>
    </row>
    <row r="57" s="2" customFormat="1" ht="25" customHeight="1" spans="1:9">
      <c r="A57" s="6">
        <v>55</v>
      </c>
      <c r="B57" s="6" t="str">
        <f>"240921043708"</f>
        <v>240921043708</v>
      </c>
      <c r="C57" s="7" t="s">
        <v>67</v>
      </c>
      <c r="D57" s="6" t="s">
        <v>11</v>
      </c>
      <c r="E57" s="8">
        <v>63.7</v>
      </c>
      <c r="F57" s="8" t="s">
        <v>64</v>
      </c>
      <c r="G57" s="8">
        <v>38.22</v>
      </c>
      <c r="H57" s="8" t="s">
        <v>64</v>
      </c>
      <c r="I57" s="8" t="s">
        <v>65</v>
      </c>
    </row>
    <row r="58" s="2" customFormat="1" ht="25" customHeight="1" spans="1:9">
      <c r="A58" s="6">
        <v>56</v>
      </c>
      <c r="B58" s="6" t="str">
        <f>"240921043820"</f>
        <v>240921043820</v>
      </c>
      <c r="C58" s="7" t="s">
        <v>68</v>
      </c>
      <c r="D58" s="6" t="s">
        <v>11</v>
      </c>
      <c r="E58" s="8">
        <v>62.8</v>
      </c>
      <c r="F58" s="8" t="s">
        <v>64</v>
      </c>
      <c r="G58" s="8">
        <v>37.68</v>
      </c>
      <c r="H58" s="8" t="s">
        <v>64</v>
      </c>
      <c r="I58" s="8" t="s">
        <v>65</v>
      </c>
    </row>
    <row r="59" s="2" customFormat="1" ht="25" customHeight="1" spans="1:9">
      <c r="A59" s="6">
        <v>57</v>
      </c>
      <c r="B59" s="6" t="str">
        <f>"240921042627"</f>
        <v>240921042627</v>
      </c>
      <c r="C59" s="7" t="s">
        <v>69</v>
      </c>
      <c r="D59" s="6" t="s">
        <v>70</v>
      </c>
      <c r="E59" s="8">
        <v>74.7</v>
      </c>
      <c r="F59" s="8">
        <v>69</v>
      </c>
      <c r="G59" s="8">
        <v>72.42</v>
      </c>
      <c r="H59" s="9">
        <v>1</v>
      </c>
      <c r="I59" s="8"/>
    </row>
    <row r="60" s="2" customFormat="1" ht="25" customHeight="1" spans="1:9">
      <c r="A60" s="6">
        <v>58</v>
      </c>
      <c r="B60" s="6" t="str">
        <f>"240921043306"</f>
        <v>240921043306</v>
      </c>
      <c r="C60" s="7" t="s">
        <v>71</v>
      </c>
      <c r="D60" s="6" t="s">
        <v>70</v>
      </c>
      <c r="E60" s="8">
        <v>69.1</v>
      </c>
      <c r="F60" s="8">
        <v>74.83</v>
      </c>
      <c r="G60" s="8">
        <v>71.39</v>
      </c>
      <c r="H60" s="9">
        <v>2</v>
      </c>
      <c r="I60" s="8"/>
    </row>
    <row r="61" s="2" customFormat="1" ht="25" customHeight="1" spans="1:9">
      <c r="A61" s="6">
        <v>59</v>
      </c>
      <c r="B61" s="6" t="str">
        <f>"240921042526"</f>
        <v>240921042526</v>
      </c>
      <c r="C61" s="7" t="s">
        <v>72</v>
      </c>
      <c r="D61" s="6" t="s">
        <v>70</v>
      </c>
      <c r="E61" s="8">
        <v>68.2</v>
      </c>
      <c r="F61" s="8">
        <v>75.67</v>
      </c>
      <c r="G61" s="8">
        <v>71.19</v>
      </c>
      <c r="H61" s="9">
        <v>3</v>
      </c>
      <c r="I61" s="8"/>
    </row>
    <row r="62" s="2" customFormat="1" ht="25" customHeight="1" spans="1:9">
      <c r="A62" s="6">
        <v>60</v>
      </c>
      <c r="B62" s="6" t="str">
        <f>"240921042124"</f>
        <v>240921042124</v>
      </c>
      <c r="C62" s="7" t="s">
        <v>73</v>
      </c>
      <c r="D62" s="6" t="s">
        <v>70</v>
      </c>
      <c r="E62" s="8">
        <v>69.8</v>
      </c>
      <c r="F62" s="8">
        <v>71.17</v>
      </c>
      <c r="G62" s="8">
        <v>70.35</v>
      </c>
      <c r="H62" s="9">
        <v>4</v>
      </c>
      <c r="I62" s="8"/>
    </row>
    <row r="63" s="2" customFormat="1" ht="25" customHeight="1" spans="1:9">
      <c r="A63" s="6">
        <v>61</v>
      </c>
      <c r="B63" s="6" t="str">
        <f>"240921040610"</f>
        <v>240921040610</v>
      </c>
      <c r="C63" s="7" t="s">
        <v>74</v>
      </c>
      <c r="D63" s="6" t="s">
        <v>70</v>
      </c>
      <c r="E63" s="8">
        <v>65.9</v>
      </c>
      <c r="F63" s="8">
        <v>74.33</v>
      </c>
      <c r="G63" s="8">
        <v>69.27</v>
      </c>
      <c r="H63" s="9">
        <v>5</v>
      </c>
      <c r="I63" s="8"/>
    </row>
    <row r="64" s="2" customFormat="1" ht="25" customHeight="1" spans="1:9">
      <c r="A64" s="6">
        <v>62</v>
      </c>
      <c r="B64" s="6" t="str">
        <f>"240921042503"</f>
        <v>240921042503</v>
      </c>
      <c r="C64" s="7" t="s">
        <v>75</v>
      </c>
      <c r="D64" s="6" t="s">
        <v>70</v>
      </c>
      <c r="E64" s="8">
        <v>65.7</v>
      </c>
      <c r="F64" s="8">
        <v>74.33</v>
      </c>
      <c r="G64" s="8">
        <v>69.15</v>
      </c>
      <c r="H64" s="9">
        <v>6</v>
      </c>
      <c r="I64" s="8"/>
    </row>
    <row r="65" s="2" customFormat="1" ht="25" customHeight="1" spans="1:9">
      <c r="A65" s="6">
        <v>63</v>
      </c>
      <c r="B65" s="6" t="str">
        <f>"240921040821"</f>
        <v>240921040821</v>
      </c>
      <c r="C65" s="7" t="s">
        <v>76</v>
      </c>
      <c r="D65" s="6" t="s">
        <v>70</v>
      </c>
      <c r="E65" s="8">
        <v>66.8</v>
      </c>
      <c r="F65" s="8">
        <v>72.5</v>
      </c>
      <c r="G65" s="8">
        <v>69.08</v>
      </c>
      <c r="H65" s="9">
        <v>7</v>
      </c>
      <c r="I65" s="8"/>
    </row>
    <row r="66" s="2" customFormat="1" ht="25" customHeight="1" spans="1:9">
      <c r="A66" s="6">
        <v>64</v>
      </c>
      <c r="B66" s="6" t="str">
        <f>"240921043215"</f>
        <v>240921043215</v>
      </c>
      <c r="C66" s="7" t="s">
        <v>77</v>
      </c>
      <c r="D66" s="6" t="s">
        <v>70</v>
      </c>
      <c r="E66" s="8">
        <v>67.9</v>
      </c>
      <c r="F66" s="8">
        <v>70</v>
      </c>
      <c r="G66" s="8">
        <v>68.74</v>
      </c>
      <c r="H66" s="9">
        <v>8</v>
      </c>
      <c r="I66" s="8"/>
    </row>
    <row r="67" s="2" customFormat="1" ht="25" customHeight="1" spans="1:9">
      <c r="A67" s="6">
        <v>65</v>
      </c>
      <c r="B67" s="6" t="str">
        <f>"240921043123"</f>
        <v>240921043123</v>
      </c>
      <c r="C67" s="7" t="s">
        <v>78</v>
      </c>
      <c r="D67" s="6" t="s">
        <v>70</v>
      </c>
      <c r="E67" s="8">
        <v>67.2</v>
      </c>
      <c r="F67" s="8">
        <v>70</v>
      </c>
      <c r="G67" s="8">
        <v>68.32</v>
      </c>
      <c r="H67" s="9">
        <v>9</v>
      </c>
      <c r="I67" s="8"/>
    </row>
    <row r="68" s="2" customFormat="1" ht="25" customHeight="1" spans="1:9">
      <c r="A68" s="6">
        <v>66</v>
      </c>
      <c r="B68" s="6" t="str">
        <f>"240921043620"</f>
        <v>240921043620</v>
      </c>
      <c r="C68" s="7" t="s">
        <v>79</v>
      </c>
      <c r="D68" s="6" t="s">
        <v>70</v>
      </c>
      <c r="E68" s="8">
        <v>68.1</v>
      </c>
      <c r="F68" s="8">
        <v>68.33</v>
      </c>
      <c r="G68" s="8">
        <v>68.19</v>
      </c>
      <c r="H68" s="9">
        <v>10</v>
      </c>
      <c r="I68" s="8"/>
    </row>
    <row r="69" s="2" customFormat="1" ht="25" customHeight="1" spans="1:9">
      <c r="A69" s="6">
        <v>67</v>
      </c>
      <c r="B69" s="6" t="str">
        <f>"240921041817"</f>
        <v>240921041817</v>
      </c>
      <c r="C69" s="7" t="s">
        <v>80</v>
      </c>
      <c r="D69" s="6" t="s">
        <v>70</v>
      </c>
      <c r="E69" s="8">
        <v>67</v>
      </c>
      <c r="F69" s="8">
        <v>68.17</v>
      </c>
      <c r="G69" s="8">
        <v>67.47</v>
      </c>
      <c r="H69" s="9">
        <v>11</v>
      </c>
      <c r="I69" s="8"/>
    </row>
    <row r="70" s="2" customFormat="1" ht="25" customHeight="1" spans="1:9">
      <c r="A70" s="6">
        <v>68</v>
      </c>
      <c r="B70" s="6" t="str">
        <f>"240921042813"</f>
        <v>240921042813</v>
      </c>
      <c r="C70" s="7" t="s">
        <v>81</v>
      </c>
      <c r="D70" s="6" t="s">
        <v>70</v>
      </c>
      <c r="E70" s="8">
        <v>65.6</v>
      </c>
      <c r="F70" s="8">
        <v>70</v>
      </c>
      <c r="G70" s="8">
        <v>67.36</v>
      </c>
      <c r="H70" s="9">
        <v>12</v>
      </c>
      <c r="I70" s="8"/>
    </row>
    <row r="71" s="2" customFormat="1" ht="25" customHeight="1" spans="1:9">
      <c r="A71" s="6">
        <v>69</v>
      </c>
      <c r="B71" s="6" t="str">
        <f>"240921042720"</f>
        <v>240921042720</v>
      </c>
      <c r="C71" s="7" t="s">
        <v>82</v>
      </c>
      <c r="D71" s="6" t="s">
        <v>70</v>
      </c>
      <c r="E71" s="8">
        <v>66.4</v>
      </c>
      <c r="F71" s="8">
        <v>68.17</v>
      </c>
      <c r="G71" s="8">
        <v>67.11</v>
      </c>
      <c r="H71" s="9">
        <v>13</v>
      </c>
      <c r="I71" s="8"/>
    </row>
    <row r="72" s="2" customFormat="1" ht="25" customHeight="1" spans="1:9">
      <c r="A72" s="6">
        <v>70</v>
      </c>
      <c r="B72" s="6" t="str">
        <f>"240921041204"</f>
        <v>240921041204</v>
      </c>
      <c r="C72" s="7" t="s">
        <v>83</v>
      </c>
      <c r="D72" s="6" t="s">
        <v>70</v>
      </c>
      <c r="E72" s="8">
        <v>68.8</v>
      </c>
      <c r="F72" s="8">
        <v>64</v>
      </c>
      <c r="G72" s="8">
        <v>66.88</v>
      </c>
      <c r="H72" s="9">
        <v>14</v>
      </c>
      <c r="I72" s="8"/>
    </row>
    <row r="73" s="2" customFormat="1" ht="25" customHeight="1" spans="1:9">
      <c r="A73" s="6">
        <v>71</v>
      </c>
      <c r="B73" s="6" t="str">
        <f>"240921042019"</f>
        <v>240921042019</v>
      </c>
      <c r="C73" s="7" t="s">
        <v>84</v>
      </c>
      <c r="D73" s="6" t="s">
        <v>70</v>
      </c>
      <c r="E73" s="8">
        <v>65.7</v>
      </c>
      <c r="F73" s="8">
        <v>68.17</v>
      </c>
      <c r="G73" s="8">
        <v>66.69</v>
      </c>
      <c r="H73" s="9">
        <v>15</v>
      </c>
      <c r="I73" s="8"/>
    </row>
    <row r="74" s="2" customFormat="1" ht="25" customHeight="1" spans="1:9">
      <c r="A74" s="6">
        <v>72</v>
      </c>
      <c r="B74" s="6" t="str">
        <f>"240921041424"</f>
        <v>240921041424</v>
      </c>
      <c r="C74" s="7" t="s">
        <v>85</v>
      </c>
      <c r="D74" s="6" t="s">
        <v>70</v>
      </c>
      <c r="E74" s="8">
        <v>66.9</v>
      </c>
      <c r="F74" s="8">
        <v>66.17</v>
      </c>
      <c r="G74" s="8">
        <v>66.61</v>
      </c>
      <c r="H74" s="9">
        <v>16</v>
      </c>
      <c r="I74" s="8"/>
    </row>
    <row r="75" s="2" customFormat="1" ht="25" customHeight="1" spans="1:9">
      <c r="A75" s="6">
        <v>73</v>
      </c>
      <c r="B75" s="6" t="str">
        <f>"240921042806"</f>
        <v>240921042806</v>
      </c>
      <c r="C75" s="7" t="s">
        <v>86</v>
      </c>
      <c r="D75" s="6" t="s">
        <v>70</v>
      </c>
      <c r="E75" s="8">
        <v>65.8</v>
      </c>
      <c r="F75" s="8">
        <v>67.67</v>
      </c>
      <c r="G75" s="8">
        <v>66.55</v>
      </c>
      <c r="H75" s="9">
        <v>17</v>
      </c>
      <c r="I75" s="8"/>
    </row>
    <row r="76" s="2" customFormat="1" ht="25" customHeight="1" spans="1:9">
      <c r="A76" s="6">
        <v>74</v>
      </c>
      <c r="B76" s="6" t="str">
        <f>"240921044116"</f>
        <v>240921044116</v>
      </c>
      <c r="C76" s="7" t="s">
        <v>87</v>
      </c>
      <c r="D76" s="6" t="s">
        <v>70</v>
      </c>
      <c r="E76" s="8">
        <v>65.8</v>
      </c>
      <c r="F76" s="8">
        <v>65</v>
      </c>
      <c r="G76" s="8">
        <v>65.48</v>
      </c>
      <c r="H76" s="9">
        <v>18</v>
      </c>
      <c r="I76" s="8"/>
    </row>
    <row r="77" s="2" customFormat="1" ht="25" customHeight="1" spans="1:9">
      <c r="A77" s="6">
        <v>75</v>
      </c>
      <c r="B77" s="6" t="str">
        <f>"240921042205"</f>
        <v>240921042205</v>
      </c>
      <c r="C77" s="7" t="s">
        <v>88</v>
      </c>
      <c r="D77" s="6" t="s">
        <v>70</v>
      </c>
      <c r="E77" s="8">
        <v>66.5</v>
      </c>
      <c r="F77" s="8" t="s">
        <v>64</v>
      </c>
      <c r="G77" s="8">
        <v>39.9</v>
      </c>
      <c r="H77" s="8" t="s">
        <v>64</v>
      </c>
      <c r="I77" s="8" t="s">
        <v>65</v>
      </c>
    </row>
    <row r="78" s="2" customFormat="1" ht="25" customHeight="1" spans="1:9">
      <c r="A78" s="6">
        <v>76</v>
      </c>
      <c r="B78" s="6" t="str">
        <f>"240921040924"</f>
        <v>240921040924</v>
      </c>
      <c r="C78" s="7" t="s">
        <v>89</v>
      </c>
      <c r="D78" s="6" t="s">
        <v>70</v>
      </c>
      <c r="E78" s="8">
        <v>66.1</v>
      </c>
      <c r="F78" s="8" t="s">
        <v>64</v>
      </c>
      <c r="G78" s="8">
        <v>39.66</v>
      </c>
      <c r="H78" s="8" t="s">
        <v>64</v>
      </c>
      <c r="I78" s="8" t="s">
        <v>65</v>
      </c>
    </row>
    <row r="79" s="2" customFormat="1" ht="25" customHeight="1" spans="1:9">
      <c r="A79" s="6">
        <v>77</v>
      </c>
      <c r="B79" s="6" t="str">
        <f>"240921043614"</f>
        <v>240921043614</v>
      </c>
      <c r="C79" s="7" t="s">
        <v>90</v>
      </c>
      <c r="D79" s="6" t="s">
        <v>70</v>
      </c>
      <c r="E79" s="8">
        <v>65.5</v>
      </c>
      <c r="F79" s="8" t="s">
        <v>64</v>
      </c>
      <c r="G79" s="8">
        <v>39.3</v>
      </c>
      <c r="H79" s="8" t="s">
        <v>64</v>
      </c>
      <c r="I79" s="8" t="s">
        <v>65</v>
      </c>
    </row>
    <row r="80" s="2" customFormat="1" ht="25" customHeight="1" spans="1:9">
      <c r="A80" s="6">
        <v>78</v>
      </c>
      <c r="B80" s="6" t="str">
        <f>"240921040108"</f>
        <v>240921040108</v>
      </c>
      <c r="C80" s="7" t="s">
        <v>91</v>
      </c>
      <c r="D80" s="6" t="s">
        <v>92</v>
      </c>
      <c r="E80" s="8">
        <v>64.5</v>
      </c>
      <c r="F80" s="8">
        <v>75</v>
      </c>
      <c r="G80" s="8">
        <v>68.7</v>
      </c>
      <c r="H80" s="9">
        <v>1</v>
      </c>
      <c r="I80" s="8"/>
    </row>
    <row r="81" s="2" customFormat="1" ht="25" customHeight="1" spans="1:9">
      <c r="A81" s="6">
        <v>79</v>
      </c>
      <c r="B81" s="6" t="str">
        <f>"240921041109"</f>
        <v>240921041109</v>
      </c>
      <c r="C81" s="7" t="s">
        <v>93</v>
      </c>
      <c r="D81" s="6" t="s">
        <v>92</v>
      </c>
      <c r="E81" s="8">
        <v>63.8</v>
      </c>
      <c r="F81" s="8">
        <v>68</v>
      </c>
      <c r="G81" s="8">
        <v>65.48</v>
      </c>
      <c r="H81" s="9">
        <v>2</v>
      </c>
      <c r="I81" s="8"/>
    </row>
    <row r="82" s="2" customFormat="1" ht="25" customHeight="1" spans="1:9">
      <c r="A82" s="6">
        <v>80</v>
      </c>
      <c r="B82" s="6" t="str">
        <f>"240921040512"</f>
        <v>240921040512</v>
      </c>
      <c r="C82" s="7" t="s">
        <v>17</v>
      </c>
      <c r="D82" s="6" t="s">
        <v>92</v>
      </c>
      <c r="E82" s="8">
        <v>56.9</v>
      </c>
      <c r="F82" s="8">
        <v>76</v>
      </c>
      <c r="G82" s="8">
        <v>64.54</v>
      </c>
      <c r="H82" s="9">
        <v>3</v>
      </c>
      <c r="I82" s="8"/>
    </row>
    <row r="83" s="2" customFormat="1" ht="25" customHeight="1" spans="1:9">
      <c r="A83" s="6">
        <v>81</v>
      </c>
      <c r="B83" s="6" t="str">
        <f>"240921040114"</f>
        <v>240921040114</v>
      </c>
      <c r="C83" s="7" t="s">
        <v>94</v>
      </c>
      <c r="D83" s="6" t="s">
        <v>92</v>
      </c>
      <c r="E83" s="8">
        <v>57.6</v>
      </c>
      <c r="F83" s="8">
        <v>74.33</v>
      </c>
      <c r="G83" s="8">
        <v>64.29</v>
      </c>
      <c r="H83" s="9">
        <v>4</v>
      </c>
      <c r="I83" s="8"/>
    </row>
    <row r="84" s="2" customFormat="1" ht="25" customHeight="1" spans="1:9">
      <c r="A84" s="6">
        <v>82</v>
      </c>
      <c r="B84" s="6" t="str">
        <f>"240921042230"</f>
        <v>240921042230</v>
      </c>
      <c r="C84" s="7" t="s">
        <v>95</v>
      </c>
      <c r="D84" s="6" t="s">
        <v>92</v>
      </c>
      <c r="E84" s="8">
        <v>54.3</v>
      </c>
      <c r="F84" s="8">
        <v>73</v>
      </c>
      <c r="G84" s="8">
        <v>61.78</v>
      </c>
      <c r="H84" s="9">
        <v>5</v>
      </c>
      <c r="I84" s="8"/>
    </row>
    <row r="85" s="2" customFormat="1" ht="25" customHeight="1" spans="1:9">
      <c r="A85" s="6">
        <v>83</v>
      </c>
      <c r="B85" s="6" t="str">
        <f>"240921042801"</f>
        <v>240921042801</v>
      </c>
      <c r="C85" s="7" t="s">
        <v>96</v>
      </c>
      <c r="D85" s="6" t="s">
        <v>92</v>
      </c>
      <c r="E85" s="8">
        <v>57.1</v>
      </c>
      <c r="F85" s="8">
        <v>65</v>
      </c>
      <c r="G85" s="8">
        <v>60.26</v>
      </c>
      <c r="H85" s="9">
        <v>6</v>
      </c>
      <c r="I85" s="8"/>
    </row>
    <row r="86" s="2" customFormat="1" ht="25" customHeight="1" spans="1:9">
      <c r="A86" s="6">
        <v>84</v>
      </c>
      <c r="B86" s="6" t="str">
        <f>"240921044118"</f>
        <v>240921044118</v>
      </c>
      <c r="C86" s="7" t="s">
        <v>97</v>
      </c>
      <c r="D86" s="6" t="s">
        <v>98</v>
      </c>
      <c r="E86" s="8">
        <v>69.7</v>
      </c>
      <c r="F86" s="8">
        <v>82</v>
      </c>
      <c r="G86" s="8">
        <v>74.62</v>
      </c>
      <c r="H86" s="9">
        <v>1</v>
      </c>
      <c r="I86" s="8"/>
    </row>
    <row r="87" s="2" customFormat="1" ht="25" customHeight="1" spans="1:9">
      <c r="A87" s="6">
        <v>85</v>
      </c>
      <c r="B87" s="6" t="str">
        <f>"240921044219"</f>
        <v>240921044219</v>
      </c>
      <c r="C87" s="7" t="s">
        <v>99</v>
      </c>
      <c r="D87" s="6" t="s">
        <v>98</v>
      </c>
      <c r="E87" s="8">
        <v>71.7</v>
      </c>
      <c r="F87" s="8">
        <v>78.33</v>
      </c>
      <c r="G87" s="8">
        <v>74.35</v>
      </c>
      <c r="H87" s="9">
        <v>2</v>
      </c>
      <c r="I87" s="8"/>
    </row>
    <row r="88" s="2" customFormat="1" ht="25" customHeight="1" spans="1:9">
      <c r="A88" s="6">
        <v>86</v>
      </c>
      <c r="B88" s="6" t="str">
        <f>"240921044301"</f>
        <v>240921044301</v>
      </c>
      <c r="C88" s="7" t="s">
        <v>100</v>
      </c>
      <c r="D88" s="6" t="s">
        <v>98</v>
      </c>
      <c r="E88" s="8">
        <v>68.7</v>
      </c>
      <c r="F88" s="8">
        <v>81</v>
      </c>
      <c r="G88" s="8">
        <v>73.62</v>
      </c>
      <c r="H88" s="9">
        <v>3</v>
      </c>
      <c r="I88" s="8"/>
    </row>
    <row r="89" s="2" customFormat="1" ht="25" customHeight="1" spans="1:9">
      <c r="A89" s="6">
        <v>87</v>
      </c>
      <c r="B89" s="6" t="str">
        <f>"240921044120"</f>
        <v>240921044120</v>
      </c>
      <c r="C89" s="7" t="s">
        <v>101</v>
      </c>
      <c r="D89" s="6" t="s">
        <v>98</v>
      </c>
      <c r="E89" s="8">
        <v>69.5</v>
      </c>
      <c r="F89" s="8">
        <v>72</v>
      </c>
      <c r="G89" s="8">
        <v>70.5</v>
      </c>
      <c r="H89" s="9">
        <v>4</v>
      </c>
      <c r="I89" s="8"/>
    </row>
    <row r="90" s="2" customFormat="1" ht="25" customHeight="1" spans="1:9">
      <c r="A90" s="6">
        <v>88</v>
      </c>
      <c r="B90" s="6" t="str">
        <f>"240921044220"</f>
        <v>240921044220</v>
      </c>
      <c r="C90" s="7" t="s">
        <v>102</v>
      </c>
      <c r="D90" s="6" t="s">
        <v>98</v>
      </c>
      <c r="E90" s="8">
        <v>68.5</v>
      </c>
      <c r="F90" s="8">
        <v>72.67</v>
      </c>
      <c r="G90" s="8">
        <v>70.17</v>
      </c>
      <c r="H90" s="9">
        <v>5</v>
      </c>
      <c r="I90" s="8"/>
    </row>
    <row r="91" s="2" customFormat="1" ht="25" customHeight="1" spans="1:9">
      <c r="A91" s="6">
        <v>89</v>
      </c>
      <c r="B91" s="6" t="str">
        <f>"240921044317"</f>
        <v>240921044317</v>
      </c>
      <c r="C91" s="7" t="s">
        <v>103</v>
      </c>
      <c r="D91" s="6" t="s">
        <v>98</v>
      </c>
      <c r="E91" s="8">
        <v>64.2</v>
      </c>
      <c r="F91" s="8">
        <v>78.67</v>
      </c>
      <c r="G91" s="8">
        <v>69.99</v>
      </c>
      <c r="H91" s="9">
        <v>6</v>
      </c>
      <c r="I91" s="8"/>
    </row>
    <row r="92" s="2" customFormat="1" ht="25" customHeight="1" spans="1:9">
      <c r="A92" s="6">
        <v>90</v>
      </c>
      <c r="B92" s="6" t="str">
        <f>"240921044306"</f>
        <v>240921044306</v>
      </c>
      <c r="C92" s="7" t="s">
        <v>42</v>
      </c>
      <c r="D92" s="6" t="s">
        <v>98</v>
      </c>
      <c r="E92" s="8">
        <v>64.6</v>
      </c>
      <c r="F92" s="8">
        <v>74.67</v>
      </c>
      <c r="G92" s="8">
        <v>68.63</v>
      </c>
      <c r="H92" s="9">
        <v>7</v>
      </c>
      <c r="I92" s="8"/>
    </row>
    <row r="93" s="2" customFormat="1" ht="25" customHeight="1" spans="1:9">
      <c r="A93" s="6">
        <v>91</v>
      </c>
      <c r="B93" s="6" t="str">
        <f>"240921044225"</f>
        <v>240921044225</v>
      </c>
      <c r="C93" s="7" t="s">
        <v>104</v>
      </c>
      <c r="D93" s="6" t="s">
        <v>98</v>
      </c>
      <c r="E93" s="8">
        <v>67.6</v>
      </c>
      <c r="F93" s="8">
        <v>66.33</v>
      </c>
      <c r="G93" s="8">
        <v>67.09</v>
      </c>
      <c r="H93" s="9">
        <v>8</v>
      </c>
      <c r="I93" s="8"/>
    </row>
    <row r="94" s="2" customFormat="1" ht="25" customHeight="1" spans="1:9">
      <c r="A94" s="6">
        <v>92</v>
      </c>
      <c r="B94" s="6" t="str">
        <f>"240921044205"</f>
        <v>240921044205</v>
      </c>
      <c r="C94" s="7" t="s">
        <v>105</v>
      </c>
      <c r="D94" s="6" t="s">
        <v>98</v>
      </c>
      <c r="E94" s="8">
        <v>70.6</v>
      </c>
      <c r="F94" s="8" t="s">
        <v>64</v>
      </c>
      <c r="G94" s="8">
        <v>42.36</v>
      </c>
      <c r="H94" s="8" t="s">
        <v>64</v>
      </c>
      <c r="I94" s="8" t="s">
        <v>65</v>
      </c>
    </row>
  </sheetData>
  <mergeCells count="1">
    <mergeCell ref="A1:I1"/>
  </mergeCells>
  <pageMargins left="0.786805555555556" right="0.786805555555556" top="0.786805555555556" bottom="0.786805555555556" header="0.5" footer="0.393055555555556"/>
  <pageSetup paperSize="9" scale="71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2024-09-21T04:27:00Z</dcterms:created>
  <dcterms:modified xsi:type="dcterms:W3CDTF">2024-10-15T02:27:38Z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  <property fmtid="{D5CDD505-2E9C-101B-9397-08002B2CF9AE}" pid="3" name="ICV">
    <vt:lpwstr>04636A563F514315A81DF4405CE117C4_13</vt:lpwstr>
  </property>
  <property fmtid="{D5CDD505-2E9C-101B-9397-08002B2CF9AE}" pid="4" name="KSOReadingLayout">
    <vt:bool>true</vt:bool>
  </property>
</Properties>
</file>